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carol\Dropbox (IRALawyer LLC)\IRALawyer LLC Team Folder\RETL\2019\Webinars\401k Dorsie\"/>
    </mc:Choice>
  </mc:AlternateContent>
  <xr:revisionPtr revIDLastSave="0" documentId="8_{61203DB1-51D0-45EE-ACB0-B0F3A366081D}" xr6:coauthVersionLast="41" xr6:coauthVersionMax="41" xr10:uidLastSave="{00000000-0000-0000-0000-000000000000}"/>
  <bookViews>
    <workbookView xWindow="-108" yWindow="-108" windowWidth="23256" windowHeight="12576" xr2:uid="{00000000-000D-0000-FFFF-FFFF00000000}"/>
  </bookViews>
  <sheets>
    <sheet name="I Rehab per year 10x" sheetId="1" r:id="rId1"/>
    <sheet name="Invest Poceeds at 12%" sheetId="2" r:id="rId2"/>
    <sheet name="Distribute Profit for 25 years" sheetId="3" r:id="rId3"/>
    <sheet name="NPV" sheetId="4"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2" l="1"/>
  <c r="I9" i="1"/>
  <c r="E9" i="1"/>
  <c r="E4" i="1"/>
  <c r="D3" i="4" l="1"/>
  <c r="E3" i="4" s="1"/>
  <c r="F3" i="4" s="1"/>
  <c r="G3" i="4" s="1"/>
  <c r="H3" i="4" s="1"/>
  <c r="I3" i="4" s="1"/>
  <c r="J3" i="4" s="1"/>
  <c r="K3" i="4" s="1"/>
  <c r="L3" i="4" s="1"/>
  <c r="M3" i="4" s="1"/>
  <c r="N3" i="4" s="1"/>
  <c r="O3" i="4" s="1"/>
  <c r="P3" i="4" s="1"/>
  <c r="Q3" i="4" s="1"/>
  <c r="R3" i="4" s="1"/>
  <c r="S3" i="4" s="1"/>
  <c r="T3" i="4" s="1"/>
  <c r="U3" i="4" s="1"/>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AY3" i="4" s="1"/>
  <c r="AZ3" i="4" s="1"/>
  <c r="BA3" i="4" s="1"/>
  <c r="BB3" i="4" s="1"/>
  <c r="BC3" i="4" s="1"/>
  <c r="BD3" i="4" s="1"/>
  <c r="BE3" i="4" s="1"/>
  <c r="BF3" i="4" s="1"/>
  <c r="BG3" i="4" s="1"/>
  <c r="BH3" i="4" s="1"/>
  <c r="BI3" i="4" s="1"/>
  <c r="BJ3" i="4" s="1"/>
  <c r="BK3" i="4" s="1"/>
  <c r="G6" i="3" l="1"/>
  <c r="G7" i="3" s="1"/>
  <c r="G8" i="3" s="1"/>
  <c r="G9" i="3" s="1"/>
  <c r="G10" i="3" s="1"/>
  <c r="G11" i="3" s="1"/>
  <c r="G12" i="3" s="1"/>
  <c r="G13" i="3" s="1"/>
  <c r="G14" i="3" s="1"/>
  <c r="G15" i="3" s="1"/>
  <c r="G16" i="3" s="1"/>
  <c r="G17" i="3" s="1"/>
  <c r="G18" i="3" s="1"/>
  <c r="G19" i="3" s="1"/>
  <c r="G20" i="3" s="1"/>
  <c r="G21" i="3" s="1"/>
  <c r="G22" i="3" s="1"/>
  <c r="G23" i="3" s="1"/>
  <c r="G24" i="3" s="1"/>
  <c r="G25" i="3" s="1"/>
  <c r="G26" i="3" s="1"/>
  <c r="G27" i="3" s="1"/>
  <c r="G28" i="3" s="1"/>
  <c r="G29" i="3"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I4" i="2" l="1"/>
  <c r="G6" i="2"/>
  <c r="G7" i="2" s="1"/>
  <c r="G8" i="2" s="1"/>
  <c r="G9" i="2" s="1"/>
  <c r="G10" i="2" s="1"/>
  <c r="G11" i="2" s="1"/>
  <c r="G12" i="2" s="1"/>
  <c r="G13" i="2" s="1"/>
  <c r="G14" i="2" s="1"/>
  <c r="A6" i="2"/>
  <c r="A7" i="2" s="1"/>
  <c r="A8" i="2" s="1"/>
  <c r="A9" i="2" s="1"/>
  <c r="A10" i="2" s="1"/>
  <c r="A11" i="2" s="1"/>
  <c r="A12" i="2" s="1"/>
  <c r="A13" i="2" s="1"/>
  <c r="A14" i="2" s="1"/>
  <c r="B4" i="1"/>
  <c r="C4" i="1" s="1"/>
  <c r="D4" i="1" s="1"/>
  <c r="G5" i="1"/>
  <c r="G6" i="1" s="1"/>
  <c r="G7" i="1" s="1"/>
  <c r="G8" i="1" s="1"/>
  <c r="G9" i="1" s="1"/>
  <c r="G10" i="1" s="1"/>
  <c r="G11" i="1" s="1"/>
  <c r="G12" i="1" s="1"/>
  <c r="G13" i="1" s="1"/>
  <c r="A5" i="1"/>
  <c r="A6" i="1" s="1"/>
  <c r="A7" i="1" s="1"/>
  <c r="A8" i="1" s="1"/>
  <c r="A9" i="1" s="1"/>
  <c r="A10" i="1" s="1"/>
  <c r="A11" i="1" s="1"/>
  <c r="A12" i="1" s="1"/>
  <c r="A13" i="1" s="1"/>
  <c r="H4" i="1" l="1"/>
  <c r="I4" i="1" s="1"/>
  <c r="J4" i="1"/>
  <c r="H5" i="1" s="1"/>
  <c r="I5" i="1" s="1"/>
  <c r="B5" i="1"/>
  <c r="C5" i="1" l="1"/>
  <c r="J5" i="1"/>
  <c r="H6" i="1" s="1"/>
  <c r="D5" i="1" l="1"/>
  <c r="E5" i="1" s="1"/>
  <c r="B6" i="1" s="1"/>
  <c r="C6" i="1" s="1"/>
  <c r="D6" i="1" s="1"/>
  <c r="I6" i="1"/>
  <c r="J6" i="1" s="1"/>
  <c r="H7" i="1" s="1"/>
  <c r="I7" i="1" s="1"/>
  <c r="J7" i="1" s="1"/>
  <c r="H8" i="1" s="1"/>
  <c r="I8" i="1" s="1"/>
  <c r="J8" i="1" s="1"/>
  <c r="H9" i="1" s="1"/>
  <c r="J9" i="1" l="1"/>
  <c r="H10" i="1" s="1"/>
  <c r="I10" i="1" l="1"/>
  <c r="J10" i="1" s="1"/>
  <c r="H11" i="1" s="1"/>
  <c r="E6" i="1"/>
  <c r="B7" i="1" s="1"/>
  <c r="I11" i="1" l="1"/>
  <c r="J11" i="1" s="1"/>
  <c r="H12" i="1" s="1"/>
  <c r="C7" i="1"/>
  <c r="D7" i="1" s="1"/>
  <c r="I12" i="1" l="1"/>
  <c r="J12" i="1" s="1"/>
  <c r="H13" i="1" s="1"/>
  <c r="E7" i="1"/>
  <c r="B8" i="1" s="1"/>
  <c r="C8" i="1" s="1"/>
  <c r="D8" i="1" s="1"/>
  <c r="I13" i="1" l="1"/>
  <c r="J13" i="1" s="1"/>
  <c r="H5" i="2" s="1"/>
  <c r="E8" i="1"/>
  <c r="B9" i="1" s="1"/>
  <c r="C9" i="1" s="1"/>
  <c r="D9" i="1" s="1"/>
  <c r="I5" i="2" l="1"/>
  <c r="J5" i="2" l="1"/>
  <c r="H6" i="2" s="1"/>
  <c r="I6" i="2" s="1"/>
  <c r="J6" i="2" s="1"/>
  <c r="H7" i="2" s="1"/>
  <c r="B10" i="1"/>
  <c r="C10" i="1" s="1"/>
  <c r="D10" i="1" s="1"/>
  <c r="I7" i="2" l="1"/>
  <c r="J7" i="2" s="1"/>
  <c r="H8" i="2" s="1"/>
  <c r="E10" i="1"/>
  <c r="B11" i="1" s="1"/>
  <c r="C11" i="1" s="1"/>
  <c r="D11" i="1" s="1"/>
  <c r="I8" i="2" l="1"/>
  <c r="J8" i="2" s="1"/>
  <c r="H9" i="2" s="1"/>
  <c r="I9" i="2" l="1"/>
  <c r="J9" i="2" s="1"/>
  <c r="H10" i="2" s="1"/>
  <c r="E11" i="1"/>
  <c r="B12" i="1" s="1"/>
  <c r="I10" i="2" l="1"/>
  <c r="J10" i="2" s="1"/>
  <c r="H11" i="2" s="1"/>
  <c r="C12" i="1"/>
  <c r="D12" i="1" l="1"/>
  <c r="E12" i="1" s="1"/>
  <c r="B13" i="1" s="1"/>
  <c r="C13" i="1" s="1"/>
  <c r="I11" i="2"/>
  <c r="J11" i="2" s="1"/>
  <c r="H12" i="2" s="1"/>
  <c r="D13" i="1" l="1"/>
  <c r="E13" i="1" s="1"/>
  <c r="I12" i="2"/>
  <c r="J12" i="2" s="1"/>
  <c r="H13" i="2" s="1"/>
  <c r="B5" i="2" l="1"/>
  <c r="C5" i="2" s="1"/>
  <c r="D5" i="2" s="1"/>
  <c r="G15" i="1"/>
  <c r="I13" i="2"/>
  <c r="J13" i="2" s="1"/>
  <c r="H14" i="2" s="1"/>
  <c r="I14" i="2" l="1"/>
  <c r="J14" i="2" s="1"/>
  <c r="H5" i="3" s="1"/>
  <c r="B6" i="2"/>
  <c r="I5" i="3" l="1"/>
  <c r="H6" i="3"/>
  <c r="C6" i="2"/>
  <c r="D6" i="2" s="1"/>
  <c r="W5" i="4" l="1"/>
  <c r="B5" i="4"/>
  <c r="X5" i="4"/>
  <c r="Y5" i="4" s="1"/>
  <c r="Z5" i="4" s="1"/>
  <c r="AA5" i="4" s="1"/>
  <c r="AB5" i="4" s="1"/>
  <c r="AC5" i="4" s="1"/>
  <c r="AD5" i="4" s="1"/>
  <c r="AE5" i="4" s="1"/>
  <c r="AF5" i="4" s="1"/>
  <c r="AG5" i="4" s="1"/>
  <c r="AH5" i="4" s="1"/>
  <c r="AI5" i="4" s="1"/>
  <c r="AJ5" i="4" s="1"/>
  <c r="AK5" i="4" s="1"/>
  <c r="AL5" i="4" s="1"/>
  <c r="AM5" i="4" s="1"/>
  <c r="AN5" i="4" s="1"/>
  <c r="AO5" i="4" s="1"/>
  <c r="AP5" i="4" s="1"/>
  <c r="AQ5" i="4" s="1"/>
  <c r="AR5" i="4" s="1"/>
  <c r="AS5" i="4" s="1"/>
  <c r="AT5" i="4" s="1"/>
  <c r="AU5" i="4" s="1"/>
  <c r="AV5" i="4" s="1"/>
  <c r="H7" i="3"/>
  <c r="I6" i="3"/>
  <c r="E6" i="2"/>
  <c r="B7" i="2" s="1"/>
  <c r="C7" i="2" l="1"/>
  <c r="D7" i="2" s="1"/>
  <c r="H8" i="3"/>
  <c r="I7" i="3"/>
  <c r="E7" i="2" l="1"/>
  <c r="B8" i="2" s="1"/>
  <c r="C8" i="2" s="1"/>
  <c r="D8" i="2" s="1"/>
  <c r="H9" i="3"/>
  <c r="I8" i="3"/>
  <c r="E8" i="2" l="1"/>
  <c r="B9" i="2" s="1"/>
  <c r="C9" i="2" s="1"/>
  <c r="D9" i="2" s="1"/>
  <c r="H10" i="3"/>
  <c r="I9" i="3"/>
  <c r="E9" i="2" l="1"/>
  <c r="B10" i="2" s="1"/>
  <c r="H11" i="3"/>
  <c r="I10" i="3"/>
  <c r="C10" i="2"/>
  <c r="D10" i="2" s="1"/>
  <c r="E10" i="2" l="1"/>
  <c r="B11" i="2" s="1"/>
  <c r="H12" i="3"/>
  <c r="I11" i="3"/>
  <c r="H13" i="3" l="1"/>
  <c r="I12" i="3"/>
  <c r="C11" i="2"/>
  <c r="D11" i="2" s="1"/>
  <c r="E11" i="2" s="1"/>
  <c r="B12" i="2" s="1"/>
  <c r="C12" i="2" l="1"/>
  <c r="D12" i="2" s="1"/>
  <c r="H14" i="3"/>
  <c r="I13" i="3"/>
  <c r="H15" i="3" l="1"/>
  <c r="I14" i="3"/>
  <c r="E12" i="2"/>
  <c r="B13" i="2" s="1"/>
  <c r="C13" i="2" l="1"/>
  <c r="D13" i="2" s="1"/>
  <c r="H16" i="3"/>
  <c r="I15" i="3"/>
  <c r="E13" i="2" l="1"/>
  <c r="B14" i="2" s="1"/>
  <c r="C14" i="2" s="1"/>
  <c r="D14" i="2" s="1"/>
  <c r="H17" i="3"/>
  <c r="I16" i="3"/>
  <c r="E14" i="2" l="1"/>
  <c r="E16" i="2" s="1"/>
  <c r="I17" i="3"/>
  <c r="H18" i="3"/>
  <c r="B5" i="3" l="1"/>
  <c r="B6" i="3" s="1"/>
  <c r="H19" i="3"/>
  <c r="I18" i="3"/>
  <c r="C5" i="3" l="1"/>
  <c r="H20" i="3"/>
  <c r="I19" i="3"/>
  <c r="B7" i="3"/>
  <c r="C6" i="3"/>
  <c r="D6" i="3" l="1"/>
  <c r="E6" i="3" s="1"/>
  <c r="D5" i="3"/>
  <c r="E5" i="3"/>
  <c r="H21" i="3"/>
  <c r="I20" i="3"/>
  <c r="B8" i="3"/>
  <c r="C7" i="3"/>
  <c r="W4" i="4" l="1"/>
  <c r="K15" i="3"/>
  <c r="D7" i="3"/>
  <c r="E7" i="3" s="1"/>
  <c r="X4" i="4"/>
  <c r="Y4" i="4" s="1"/>
  <c r="Z4" i="4" s="1"/>
  <c r="AA4" i="4" s="1"/>
  <c r="AB4" i="4" s="1"/>
  <c r="AC4" i="4" s="1"/>
  <c r="AD4" i="4" s="1"/>
  <c r="AE4" i="4" s="1"/>
  <c r="AF4" i="4" s="1"/>
  <c r="AG4" i="4" s="1"/>
  <c r="AH4" i="4" s="1"/>
  <c r="AI4" i="4" s="1"/>
  <c r="AJ4" i="4" s="1"/>
  <c r="AK4" i="4" s="1"/>
  <c r="AL4" i="4" s="1"/>
  <c r="AM4" i="4" s="1"/>
  <c r="AN4" i="4" s="1"/>
  <c r="AO4" i="4" s="1"/>
  <c r="AP4" i="4" s="1"/>
  <c r="AQ4" i="4" s="1"/>
  <c r="AR4" i="4" s="1"/>
  <c r="AS4" i="4" s="1"/>
  <c r="AT4" i="4" s="1"/>
  <c r="AU4" i="4" s="1"/>
  <c r="AV4" i="4" s="1"/>
  <c r="H22" i="3"/>
  <c r="I21" i="3"/>
  <c r="B9" i="3"/>
  <c r="C8" i="3"/>
  <c r="B4" i="4" l="1"/>
  <c r="B6" i="4" s="1"/>
  <c r="D8" i="3"/>
  <c r="E8" i="3" s="1"/>
  <c r="H23" i="3"/>
  <c r="I22" i="3"/>
  <c r="B10" i="3"/>
  <c r="C9" i="3"/>
  <c r="D9" i="3" l="1"/>
  <c r="E9" i="3"/>
  <c r="B11" i="3"/>
  <c r="C10" i="3"/>
  <c r="H24" i="3"/>
  <c r="I23" i="3"/>
  <c r="D10" i="3" l="1"/>
  <c r="E10" i="3" s="1"/>
  <c r="H25" i="3"/>
  <c r="I24" i="3"/>
  <c r="B12" i="3"/>
  <c r="C11" i="3"/>
  <c r="D11" i="3" l="1"/>
  <c r="E11" i="3"/>
  <c r="B13" i="3"/>
  <c r="C12" i="3"/>
  <c r="H26" i="3"/>
  <c r="I25" i="3"/>
  <c r="D12" i="3" l="1"/>
  <c r="E12" i="3"/>
  <c r="B14" i="3"/>
  <c r="C13" i="3"/>
  <c r="H27" i="3"/>
  <c r="I26" i="3"/>
  <c r="D13" i="3" l="1"/>
  <c r="E13" i="3" s="1"/>
  <c r="B15" i="3"/>
  <c r="C14" i="3"/>
  <c r="H28" i="3"/>
  <c r="I27" i="3"/>
  <c r="D14" i="3" l="1"/>
  <c r="E14" i="3" s="1"/>
  <c r="B16" i="3"/>
  <c r="C15" i="3"/>
  <c r="I28" i="3"/>
  <c r="H29" i="3"/>
  <c r="I29" i="3" l="1"/>
  <c r="D15" i="3"/>
  <c r="E15" i="3" s="1"/>
  <c r="B17" i="3"/>
  <c r="C16" i="3"/>
  <c r="D16" i="3" l="1"/>
  <c r="E16" i="3" s="1"/>
  <c r="B18" i="3"/>
  <c r="C17" i="3"/>
  <c r="D17" i="3" l="1"/>
  <c r="E17" i="3" s="1"/>
  <c r="B19" i="3"/>
  <c r="C18" i="3"/>
  <c r="D18" i="3" l="1"/>
  <c r="E18" i="3"/>
  <c r="B20" i="3"/>
  <c r="C19" i="3"/>
  <c r="D19" i="3" l="1"/>
  <c r="E19" i="3" s="1"/>
  <c r="B21" i="3"/>
  <c r="C20" i="3"/>
  <c r="D20" i="3" l="1"/>
  <c r="E20" i="3"/>
  <c r="B22" i="3"/>
  <c r="C21" i="3"/>
  <c r="D21" i="3" l="1"/>
  <c r="E21" i="3" s="1"/>
  <c r="B23" i="3"/>
  <c r="C22" i="3"/>
  <c r="D22" i="3" l="1"/>
  <c r="E22" i="3"/>
  <c r="B24" i="3"/>
  <c r="C23" i="3"/>
  <c r="D23" i="3" l="1"/>
  <c r="E23" i="3" s="1"/>
  <c r="B25" i="3"/>
  <c r="C24" i="3"/>
  <c r="D24" i="3" l="1"/>
  <c r="E24" i="3" s="1"/>
  <c r="B26" i="3"/>
  <c r="C25" i="3"/>
  <c r="D25" i="3" l="1"/>
  <c r="E25" i="3" s="1"/>
  <c r="B27" i="3"/>
  <c r="C26" i="3"/>
  <c r="D26" i="3" l="1"/>
  <c r="E26" i="3"/>
  <c r="B28" i="3"/>
  <c r="C27" i="3"/>
  <c r="D27" i="3" l="1"/>
  <c r="E27" i="3"/>
  <c r="B29" i="3"/>
  <c r="C28" i="3"/>
  <c r="C29" i="3" l="1"/>
  <c r="D29" i="3" s="1"/>
  <c r="E29" i="3" s="1"/>
  <c r="D28" i="3"/>
  <c r="E28" i="3" s="1"/>
</calcChain>
</file>

<file path=xl/sharedStrings.xml><?xml version="1.0" encoding="utf-8"?>
<sst xmlns="http://schemas.openxmlformats.org/spreadsheetml/2006/main" count="50" uniqueCount="28">
  <si>
    <t>TAXABLE</t>
  </si>
  <si>
    <t>Initial Cash</t>
  </si>
  <si>
    <t>Profit on Flip</t>
  </si>
  <si>
    <t>Tax on Profit</t>
  </si>
  <si>
    <t>Cash Balance</t>
  </si>
  <si>
    <t>NON-TAXABLE</t>
  </si>
  <si>
    <t>Profit Margin</t>
  </si>
  <si>
    <t>Starting Cash</t>
  </si>
  <si>
    <t>Tax Rate (Fed, State, Payroll)</t>
  </si>
  <si>
    <t>Difference between "taxable" and "tax-free"</t>
  </si>
  <si>
    <t>Return on $$$</t>
  </si>
  <si>
    <t>Orange = fill-in</t>
  </si>
  <si>
    <r>
      <rPr>
        <b/>
        <sz val="14"/>
        <color theme="9" tint="-0.499984740745262"/>
        <rFont val="Calibri"/>
        <family val="2"/>
        <scheme val="minor"/>
      </rPr>
      <t>Roth</t>
    </r>
    <r>
      <rPr>
        <b/>
        <sz val="14"/>
        <color theme="1"/>
        <rFont val="Calibri"/>
        <family val="2"/>
        <scheme val="minor"/>
      </rPr>
      <t xml:space="preserve"> IRA/401k Savings Flipping One Property Per Year for only Ten Years</t>
    </r>
  </si>
  <si>
    <t>Rate of Return</t>
  </si>
  <si>
    <t>Now let's reinvest the proceeds at 12% for 10 years.</t>
  </si>
  <si>
    <t>Now let's reinvest the proceeds at 12% and distribute the income for 25 years .</t>
  </si>
  <si>
    <t>Net Cash</t>
  </si>
  <si>
    <t>You die.  Sorry.</t>
  </si>
  <si>
    <t>You die.  Your heirs inherit Roth IRA and can take tax-free money for the rest of their lives.</t>
  </si>
  <si>
    <t>Discount Rate</t>
  </si>
  <si>
    <t>NPV Taxable</t>
  </si>
  <si>
    <t>NPV Roth</t>
  </si>
  <si>
    <t>NPV Difference</t>
  </si>
  <si>
    <t>Net Present Value</t>
  </si>
  <si>
    <t>Invest at 12% and /re-Invest Income</t>
  </si>
  <si>
    <t>Distribute Income for 25 Years</t>
  </si>
  <si>
    <t>Difference between "taxable" and "tax-free" in Year 10</t>
  </si>
  <si>
    <t>Let's say one did the flips on this tab 1 from age 40 to age 50.  Then invested the proceeds for 10 years from ages 50 to 60 per tab 2.  Then distributed the income for 25 years, ages 60 t0 85, per tab 3. Final results are on tab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</si>
</sst>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b/>
      <sz val="14"/>
      <color theme="9" tint="-0.499984740745262"/>
      <name val="Calibri"/>
      <family val="2"/>
      <scheme val="minor"/>
    </font>
    <font>
      <b/>
      <sz val="12"/>
      <color rgb="FF0070C0"/>
      <name val="Calibri"/>
      <family val="2"/>
      <scheme val="minor"/>
    </font>
  </fonts>
  <fills count="4">
    <fill>
      <patternFill patternType="none"/>
    </fill>
    <fill>
      <patternFill patternType="gray125"/>
    </fill>
    <fill>
      <patternFill patternType="solid">
        <fgColor theme="7"/>
        <bgColor indexed="64"/>
      </patternFill>
    </fill>
    <fill>
      <patternFill patternType="solid">
        <fgColor rgb="FFFFC0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3" fillId="0" borderId="0" xfId="0" applyFont="1" applyAlignment="1">
      <alignment horizontal="center"/>
    </xf>
    <xf numFmtId="164" fontId="3" fillId="0" borderId="0" xfId="1" applyNumberFormat="1" applyFont="1" applyAlignment="1">
      <alignment horizontal="center"/>
    </xf>
    <xf numFmtId="164" fontId="0" fillId="0" borderId="0" xfId="1" applyNumberFormat="1" applyFont="1"/>
    <xf numFmtId="164" fontId="0" fillId="0" borderId="0" xfId="0" applyNumberFormat="1"/>
    <xf numFmtId="9" fontId="0" fillId="0" borderId="0" xfId="2" applyFont="1"/>
    <xf numFmtId="0" fontId="2" fillId="0" borderId="0" xfId="0" applyFont="1"/>
    <xf numFmtId="164" fontId="4" fillId="0" borderId="0" xfId="1" applyNumberFormat="1" applyFont="1"/>
    <xf numFmtId="164" fontId="5" fillId="0" borderId="0" xfId="1" applyNumberFormat="1" applyFont="1"/>
    <xf numFmtId="0" fontId="5" fillId="0" borderId="0" xfId="0" applyFont="1"/>
    <xf numFmtId="10" fontId="0" fillId="2" borderId="2" xfId="2" applyNumberFormat="1" applyFont="1" applyFill="1" applyBorder="1"/>
    <xf numFmtId="164" fontId="0" fillId="2" borderId="3" xfId="1" applyNumberFormat="1" applyFont="1" applyFill="1" applyBorder="1"/>
    <xf numFmtId="10" fontId="0" fillId="2" borderId="4" xfId="2" applyNumberFormat="1" applyFont="1" applyFill="1" applyBorder="1"/>
    <xf numFmtId="0" fontId="0" fillId="2" borderId="1" xfId="0" applyFill="1" applyBorder="1"/>
    <xf numFmtId="0" fontId="2" fillId="2" borderId="5" xfId="0" applyFont="1" applyFill="1" applyBorder="1"/>
    <xf numFmtId="10" fontId="0" fillId="2" borderId="6" xfId="2" applyNumberFormat="1" applyFont="1" applyFill="1" applyBorder="1"/>
    <xf numFmtId="0" fontId="2" fillId="2" borderId="7" xfId="0" applyFont="1" applyFill="1" applyBorder="1"/>
    <xf numFmtId="10" fontId="0" fillId="2" borderId="8" xfId="2" applyNumberFormat="1" applyFont="1" applyFill="1" applyBorder="1"/>
    <xf numFmtId="0" fontId="2" fillId="3" borderId="9" xfId="0" applyFont="1" applyFill="1" applyBorder="1"/>
    <xf numFmtId="0" fontId="0" fillId="3" borderId="10" xfId="0" applyFill="1" applyBorder="1"/>
    <xf numFmtId="9" fontId="2" fillId="3" borderId="11" xfId="0" applyNumberFormat="1" applyFont="1" applyFill="1" applyBorder="1"/>
    <xf numFmtId="165" fontId="2" fillId="0" borderId="0" xfId="0" applyNumberFormat="1" applyFont="1"/>
    <xf numFmtId="165" fontId="0" fillId="0" borderId="0" xfId="0" applyNumberFormat="1"/>
    <xf numFmtId="165" fontId="7" fillId="0" borderId="0" xfId="0" applyNumberFormat="1" applyFont="1"/>
    <xf numFmtId="39" fontId="0" fillId="0" borderId="0" xfId="0" applyNumberForma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workbookViewId="0">
      <selection activeCell="A2" sqref="A2"/>
    </sheetView>
  </sheetViews>
  <sheetFormatPr defaultRowHeight="14.4" x14ac:dyDescent="0.3"/>
  <cols>
    <col min="1" max="1" width="9.109375" customWidth="1"/>
    <col min="2" max="2" width="14.88671875" style="3" customWidth="1"/>
    <col min="3" max="4" width="13.109375" style="3" bestFit="1" customWidth="1"/>
    <col min="5" max="5" width="13.88671875" style="3" bestFit="1" customWidth="1"/>
    <col min="6" max="6" width="1.6640625" customWidth="1"/>
    <col min="7" max="7" width="13.33203125" bestFit="1" customWidth="1"/>
    <col min="8" max="8" width="14.5546875" style="3" bestFit="1" customWidth="1"/>
    <col min="9" max="9" width="13.109375" style="3" bestFit="1" customWidth="1"/>
    <col min="10" max="10" width="14.5546875" style="3" bestFit="1" customWidth="1"/>
    <col min="11" max="11" width="3.44140625" customWidth="1"/>
    <col min="12" max="12" width="26.88671875" bestFit="1" customWidth="1"/>
    <col min="13" max="13" width="12.5546875" bestFit="1" customWidth="1"/>
  </cols>
  <sheetData>
    <row r="1" spans="1:13" x14ac:dyDescent="0.3">
      <c r="A1" t="s">
        <v>27</v>
      </c>
    </row>
    <row r="2" spans="1:13" ht="18" x14ac:dyDescent="0.35">
      <c r="A2" s="9" t="s">
        <v>12</v>
      </c>
    </row>
    <row r="3" spans="1:13" s="1" customFormat="1" ht="15" thickBot="1" x14ac:dyDescent="0.35">
      <c r="A3" s="1" t="s">
        <v>0</v>
      </c>
      <c r="B3" s="2" t="s">
        <v>1</v>
      </c>
      <c r="C3" s="2" t="s">
        <v>2</v>
      </c>
      <c r="D3" s="2" t="s">
        <v>3</v>
      </c>
      <c r="E3" s="2" t="s">
        <v>4</v>
      </c>
      <c r="G3" s="1" t="s">
        <v>5</v>
      </c>
      <c r="H3" s="2" t="s">
        <v>1</v>
      </c>
      <c r="I3" s="2" t="s">
        <v>2</v>
      </c>
      <c r="J3" s="2" t="s">
        <v>4</v>
      </c>
    </row>
    <row r="4" spans="1:13" x14ac:dyDescent="0.3">
      <c r="A4">
        <v>1</v>
      </c>
      <c r="B4" s="3">
        <f>M5</f>
        <v>100000</v>
      </c>
      <c r="C4" s="3">
        <f>B4*$M$4</f>
        <v>30000</v>
      </c>
      <c r="D4" s="3">
        <f>C4*$M$6</f>
        <v>10500</v>
      </c>
      <c r="E4" s="3">
        <f>B4+C4-D4</f>
        <v>119500</v>
      </c>
      <c r="G4">
        <v>1</v>
      </c>
      <c r="H4" s="3">
        <f>B4</f>
        <v>100000</v>
      </c>
      <c r="I4" s="3">
        <f>H4*$M$4</f>
        <v>30000</v>
      </c>
      <c r="J4" s="3">
        <f>SUM(H4:I4)</f>
        <v>130000</v>
      </c>
      <c r="L4" s="6" t="s">
        <v>6</v>
      </c>
      <c r="M4" s="10">
        <v>0.3</v>
      </c>
    </row>
    <row r="5" spans="1:13" x14ac:dyDescent="0.3">
      <c r="A5">
        <f>1+A4</f>
        <v>2</v>
      </c>
      <c r="B5" s="3">
        <f>E4</f>
        <v>119500</v>
      </c>
      <c r="C5" s="3">
        <f t="shared" ref="C5:C13" si="0">B5*$M$4</f>
        <v>35850</v>
      </c>
      <c r="D5" s="3">
        <f t="shared" ref="D5:D13" si="1">C5*$M$6</f>
        <v>12547.5</v>
      </c>
      <c r="E5" s="3">
        <f>B5+C5-D5</f>
        <v>142802.5</v>
      </c>
      <c r="G5">
        <f>1+G4</f>
        <v>2</v>
      </c>
      <c r="H5" s="3">
        <f>J4</f>
        <v>130000</v>
      </c>
      <c r="I5" s="3">
        <f>H5*$M$4</f>
        <v>39000</v>
      </c>
      <c r="J5" s="3">
        <f>H5+I5</f>
        <v>169000</v>
      </c>
      <c r="L5" s="6" t="s">
        <v>7</v>
      </c>
      <c r="M5" s="11">
        <v>100000</v>
      </c>
    </row>
    <row r="6" spans="1:13" ht="15" thickBot="1" x14ac:dyDescent="0.35">
      <c r="A6">
        <f t="shared" ref="A6:A13" si="2">1+A5</f>
        <v>3</v>
      </c>
      <c r="B6" s="3">
        <f t="shared" ref="B6:B13" si="3">E5</f>
        <v>142802.5</v>
      </c>
      <c r="C6" s="3">
        <f t="shared" si="0"/>
        <v>42840.75</v>
      </c>
      <c r="D6" s="3">
        <f t="shared" si="1"/>
        <v>14994.262499999999</v>
      </c>
      <c r="E6" s="3">
        <f t="shared" ref="E6:E13" si="4">B6+C6-D6</f>
        <v>170648.98749999999</v>
      </c>
      <c r="G6">
        <f t="shared" ref="G6:G13" si="5">1+G5</f>
        <v>3</v>
      </c>
      <c r="H6" s="3">
        <f t="shared" ref="H6:H13" si="6">J5</f>
        <v>169000</v>
      </c>
      <c r="I6" s="3">
        <f t="shared" ref="I6:I13" si="7">H6*$M$4</f>
        <v>50700</v>
      </c>
      <c r="J6" s="3">
        <f t="shared" ref="J6:J13" si="8">H6+I6</f>
        <v>219700</v>
      </c>
      <c r="L6" s="6" t="s">
        <v>8</v>
      </c>
      <c r="M6" s="12">
        <v>0.35</v>
      </c>
    </row>
    <row r="7" spans="1:13" ht="15" thickBot="1" x14ac:dyDescent="0.35">
      <c r="A7">
        <f t="shared" si="2"/>
        <v>4</v>
      </c>
      <c r="B7" s="3">
        <f t="shared" si="3"/>
        <v>170648.98749999999</v>
      </c>
      <c r="C7" s="3">
        <f t="shared" si="0"/>
        <v>51194.696249999994</v>
      </c>
      <c r="D7" s="3">
        <f t="shared" si="1"/>
        <v>17918.143687499996</v>
      </c>
      <c r="E7" s="3">
        <f t="shared" si="4"/>
        <v>203925.54006249996</v>
      </c>
      <c r="G7">
        <f t="shared" si="5"/>
        <v>4</v>
      </c>
      <c r="H7" s="3">
        <f t="shared" si="6"/>
        <v>219700</v>
      </c>
      <c r="I7" s="3">
        <f t="shared" si="7"/>
        <v>65910</v>
      </c>
      <c r="J7" s="3">
        <f t="shared" si="8"/>
        <v>285610</v>
      </c>
    </row>
    <row r="8" spans="1:13" ht="15" thickBot="1" x14ac:dyDescent="0.35">
      <c r="A8">
        <f t="shared" si="2"/>
        <v>5</v>
      </c>
      <c r="B8" s="3">
        <f t="shared" si="3"/>
        <v>203925.54006249996</v>
      </c>
      <c r="C8" s="3">
        <f t="shared" si="0"/>
        <v>61177.662018749987</v>
      </c>
      <c r="D8" s="3">
        <f t="shared" si="1"/>
        <v>21412.181706562493</v>
      </c>
      <c r="E8" s="3">
        <f t="shared" si="4"/>
        <v>243691.02037468748</v>
      </c>
      <c r="G8">
        <f t="shared" si="5"/>
        <v>5</v>
      </c>
      <c r="H8" s="3">
        <f t="shared" si="6"/>
        <v>285610</v>
      </c>
      <c r="I8" s="3">
        <f t="shared" si="7"/>
        <v>85683</v>
      </c>
      <c r="J8" s="3">
        <f t="shared" si="8"/>
        <v>371293</v>
      </c>
      <c r="L8" s="13" t="s">
        <v>11</v>
      </c>
    </row>
    <row r="9" spans="1:13" x14ac:dyDescent="0.3">
      <c r="A9">
        <f t="shared" si="2"/>
        <v>6</v>
      </c>
      <c r="B9" s="3">
        <f t="shared" si="3"/>
        <v>243691.02037468748</v>
      </c>
      <c r="C9" s="3">
        <f t="shared" si="0"/>
        <v>73107.306112406237</v>
      </c>
      <c r="D9" s="3">
        <f t="shared" si="1"/>
        <v>25587.557139342181</v>
      </c>
      <c r="E9" s="3">
        <f>B9+C9-D9</f>
        <v>291210.76934775151</v>
      </c>
      <c r="G9">
        <f t="shared" si="5"/>
        <v>6</v>
      </c>
      <c r="H9" s="3">
        <f t="shared" si="6"/>
        <v>371293</v>
      </c>
      <c r="I9" s="3">
        <f>H9*$M$4</f>
        <v>111387.9</v>
      </c>
      <c r="J9" s="3">
        <f t="shared" si="8"/>
        <v>482680.9</v>
      </c>
      <c r="L9" s="5"/>
    </row>
    <row r="10" spans="1:13" x14ac:dyDescent="0.3">
      <c r="A10">
        <f t="shared" si="2"/>
        <v>7</v>
      </c>
      <c r="B10" s="3">
        <f t="shared" si="3"/>
        <v>291210.76934775151</v>
      </c>
      <c r="C10" s="3">
        <f t="shared" si="0"/>
        <v>87363.230804325445</v>
      </c>
      <c r="D10" s="3">
        <f t="shared" si="1"/>
        <v>30577.130781513904</v>
      </c>
      <c r="E10" s="3">
        <f t="shared" si="4"/>
        <v>347996.86937056301</v>
      </c>
      <c r="G10">
        <f t="shared" si="5"/>
        <v>7</v>
      </c>
      <c r="H10" s="3">
        <f t="shared" si="6"/>
        <v>482680.9</v>
      </c>
      <c r="I10" s="3">
        <f t="shared" si="7"/>
        <v>144804.26999999999</v>
      </c>
      <c r="J10" s="3">
        <f t="shared" si="8"/>
        <v>627485.17000000004</v>
      </c>
    </row>
    <row r="11" spans="1:13" x14ac:dyDescent="0.3">
      <c r="A11">
        <f t="shared" si="2"/>
        <v>8</v>
      </c>
      <c r="B11" s="3">
        <f t="shared" si="3"/>
        <v>347996.86937056301</v>
      </c>
      <c r="C11" s="3">
        <f t="shared" si="0"/>
        <v>104399.06081116891</v>
      </c>
      <c r="D11" s="3">
        <f t="shared" si="1"/>
        <v>36539.671283909112</v>
      </c>
      <c r="E11" s="3">
        <f t="shared" si="4"/>
        <v>415856.25889782282</v>
      </c>
      <c r="G11">
        <f t="shared" si="5"/>
        <v>8</v>
      </c>
      <c r="H11" s="3">
        <f t="shared" si="6"/>
        <v>627485.17000000004</v>
      </c>
      <c r="I11" s="3">
        <f t="shared" si="7"/>
        <v>188245.55100000001</v>
      </c>
      <c r="J11" s="3">
        <f t="shared" si="8"/>
        <v>815730.72100000002</v>
      </c>
    </row>
    <row r="12" spans="1:13" x14ac:dyDescent="0.3">
      <c r="A12">
        <f t="shared" si="2"/>
        <v>9</v>
      </c>
      <c r="B12" s="3">
        <f t="shared" si="3"/>
        <v>415856.25889782282</v>
      </c>
      <c r="C12" s="3">
        <f t="shared" si="0"/>
        <v>124756.87766934684</v>
      </c>
      <c r="D12" s="3">
        <f t="shared" si="1"/>
        <v>43664.907184271389</v>
      </c>
      <c r="E12" s="3">
        <f t="shared" si="4"/>
        <v>496948.22938289831</v>
      </c>
      <c r="G12">
        <f t="shared" si="5"/>
        <v>9</v>
      </c>
      <c r="H12" s="3">
        <f t="shared" si="6"/>
        <v>815730.72100000002</v>
      </c>
      <c r="I12" s="3">
        <f t="shared" si="7"/>
        <v>244719.2163</v>
      </c>
      <c r="J12" s="3">
        <f t="shared" si="8"/>
        <v>1060449.9373000001</v>
      </c>
    </row>
    <row r="13" spans="1:13" ht="15.6" x14ac:dyDescent="0.3">
      <c r="A13">
        <f t="shared" si="2"/>
        <v>10</v>
      </c>
      <c r="B13" s="3">
        <f t="shared" si="3"/>
        <v>496948.22938289831</v>
      </c>
      <c r="C13" s="3">
        <f t="shared" si="0"/>
        <v>149084.4688148695</v>
      </c>
      <c r="D13" s="3">
        <f t="shared" si="1"/>
        <v>52179.564085204322</v>
      </c>
      <c r="E13" s="7">
        <f t="shared" si="4"/>
        <v>593853.13411256357</v>
      </c>
      <c r="G13">
        <f t="shared" si="5"/>
        <v>10</v>
      </c>
      <c r="H13" s="3">
        <f t="shared" si="6"/>
        <v>1060449.9373000001</v>
      </c>
      <c r="I13" s="3">
        <f t="shared" si="7"/>
        <v>318134.98119000002</v>
      </c>
      <c r="J13" s="7">
        <f t="shared" si="8"/>
        <v>1378584.9184900001</v>
      </c>
      <c r="K13" s="4"/>
    </row>
    <row r="15" spans="1:13" ht="18" x14ac:dyDescent="0.35">
      <c r="B15" s="3" t="s">
        <v>26</v>
      </c>
      <c r="G15" s="8">
        <f>J13-E13</f>
        <v>784731.7843774365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workbookViewId="0">
      <selection activeCell="E16" sqref="E16"/>
    </sheetView>
  </sheetViews>
  <sheetFormatPr defaultRowHeight="14.4" x14ac:dyDescent="0.3"/>
  <cols>
    <col min="2" max="2" width="12.109375" bestFit="1" customWidth="1"/>
    <col min="3" max="3" width="14" bestFit="1" customWidth="1"/>
    <col min="4" max="4" width="13.6640625" bestFit="1" customWidth="1"/>
    <col min="5" max="5" width="16" bestFit="1" customWidth="1"/>
    <col min="7" max="7" width="13.33203125" bestFit="1" customWidth="1"/>
    <col min="8" max="8" width="12.109375" bestFit="1" customWidth="1"/>
    <col min="9" max="10" width="14" bestFit="1" customWidth="1"/>
    <col min="11" max="11" width="1.88671875" customWidth="1"/>
    <col min="12" max="12" width="26.88671875" bestFit="1" customWidth="1"/>
    <col min="13" max="13" width="10" bestFit="1" customWidth="1"/>
  </cols>
  <sheetData>
    <row r="1" spans="1:13" x14ac:dyDescent="0.3">
      <c r="A1" t="s">
        <v>14</v>
      </c>
    </row>
    <row r="3" spans="1:13" ht="18" x14ac:dyDescent="0.35">
      <c r="A3" s="9" t="s">
        <v>24</v>
      </c>
      <c r="B3" s="3"/>
      <c r="C3" s="3"/>
      <c r="D3" s="3"/>
      <c r="E3" s="3"/>
      <c r="H3" s="3"/>
      <c r="I3" s="3"/>
      <c r="J3" s="3"/>
    </row>
    <row r="4" spans="1:13" s="1" customFormat="1" ht="15" thickBot="1" x14ac:dyDescent="0.35">
      <c r="A4" s="1" t="s">
        <v>0</v>
      </c>
      <c r="B4" s="2" t="s">
        <v>1</v>
      </c>
      <c r="C4" s="2" t="s">
        <v>10</v>
      </c>
      <c r="D4" s="2" t="s">
        <v>3</v>
      </c>
      <c r="E4" s="2" t="s">
        <v>4</v>
      </c>
      <c r="G4" s="1" t="s">
        <v>5</v>
      </c>
      <c r="H4" s="2" t="s">
        <v>1</v>
      </c>
      <c r="I4" s="2" t="str">
        <f>C4</f>
        <v>Return on $$$</v>
      </c>
      <c r="J4" s="2" t="s">
        <v>4</v>
      </c>
    </row>
    <row r="5" spans="1:13" x14ac:dyDescent="0.3">
      <c r="A5">
        <v>1</v>
      </c>
      <c r="B5" s="3">
        <f>'I Rehab per year 10x'!E13</f>
        <v>593853.13411256357</v>
      </c>
      <c r="C5" s="3">
        <f>B5*$M$5</f>
        <v>71262.376093507628</v>
      </c>
      <c r="D5" s="3">
        <f>C5*$M$6</f>
        <v>24941.83163272767</v>
      </c>
      <c r="E5" s="3">
        <f>B5+C5-D5</f>
        <v>640173.67857334355</v>
      </c>
      <c r="G5">
        <v>1</v>
      </c>
      <c r="H5" s="3">
        <f>'I Rehab per year 10x'!J13</f>
        <v>1378584.9184900001</v>
      </c>
      <c r="I5" s="3">
        <f>H5*$M$5</f>
        <v>165430.19021880001</v>
      </c>
      <c r="J5" s="3">
        <f>H5+I5</f>
        <v>1544015.1087088</v>
      </c>
      <c r="L5" s="14" t="s">
        <v>13</v>
      </c>
      <c r="M5" s="15">
        <v>0.12</v>
      </c>
    </row>
    <row r="6" spans="1:13" ht="15" thickBot="1" x14ac:dyDescent="0.35">
      <c r="A6">
        <f>1+A5</f>
        <v>2</v>
      </c>
      <c r="B6" s="3">
        <f>E5</f>
        <v>640173.67857334355</v>
      </c>
      <c r="C6" s="3">
        <f t="shared" ref="C6" si="0">B6*$M$5</f>
        <v>76820.841428801228</v>
      </c>
      <c r="D6" s="3">
        <f t="shared" ref="D6:D13" si="1">C6*$M$6</f>
        <v>26887.294500080428</v>
      </c>
      <c r="E6" s="3">
        <f>B6+C6-D6</f>
        <v>690107.22550206434</v>
      </c>
      <c r="G6">
        <f>1+G5</f>
        <v>2</v>
      </c>
      <c r="H6" s="3">
        <f>J5</f>
        <v>1544015.1087088</v>
      </c>
      <c r="I6" s="3">
        <f t="shared" ref="I6:I14" si="2">H6*$M$5</f>
        <v>185281.81304505601</v>
      </c>
      <c r="J6" s="3">
        <f>H6+I6</f>
        <v>1729296.9217538561</v>
      </c>
      <c r="L6" s="16" t="s">
        <v>8</v>
      </c>
      <c r="M6" s="17">
        <v>0.35</v>
      </c>
    </row>
    <row r="7" spans="1:13" ht="15" thickBot="1" x14ac:dyDescent="0.35">
      <c r="A7">
        <f t="shared" ref="A7:A14" si="3">1+A6</f>
        <v>3</v>
      </c>
      <c r="B7" s="3">
        <f t="shared" ref="B7:B14" si="4">E6</f>
        <v>690107.22550206434</v>
      </c>
      <c r="C7" s="3">
        <f t="shared" ref="C7" si="5">B7*$M$5</f>
        <v>82812.867060247721</v>
      </c>
      <c r="D7" s="3">
        <f t="shared" si="1"/>
        <v>28984.5034710867</v>
      </c>
      <c r="E7" s="3">
        <f t="shared" ref="E7:E14" si="6">B7+C7-D7</f>
        <v>743935.58909122529</v>
      </c>
      <c r="G7">
        <f t="shared" ref="G7:G14" si="7">1+G6</f>
        <v>3</v>
      </c>
      <c r="H7" s="3">
        <f t="shared" ref="H7:H14" si="8">J6</f>
        <v>1729296.9217538561</v>
      </c>
      <c r="I7" s="3">
        <f t="shared" si="2"/>
        <v>207515.63061046271</v>
      </c>
      <c r="J7" s="3">
        <f t="shared" ref="J7:J14" si="9">H7+I7</f>
        <v>1936812.5523643189</v>
      </c>
    </row>
    <row r="8" spans="1:13" ht="15" thickBot="1" x14ac:dyDescent="0.35">
      <c r="A8">
        <f t="shared" si="3"/>
        <v>4</v>
      </c>
      <c r="B8" s="3">
        <f t="shared" si="4"/>
        <v>743935.58909122529</v>
      </c>
      <c r="C8" s="3">
        <f t="shared" ref="C8" si="10">B8*$M$5</f>
        <v>89272.270690947029</v>
      </c>
      <c r="D8" s="3">
        <f t="shared" si="1"/>
        <v>31245.294741831458</v>
      </c>
      <c r="E8" s="3">
        <f t="shared" si="6"/>
        <v>801962.56504034088</v>
      </c>
      <c r="G8">
        <f t="shared" si="7"/>
        <v>4</v>
      </c>
      <c r="H8" s="3">
        <f t="shared" si="8"/>
        <v>1936812.5523643189</v>
      </c>
      <c r="I8" s="3">
        <f t="shared" si="2"/>
        <v>232417.50628371825</v>
      </c>
      <c r="J8" s="3">
        <f t="shared" si="9"/>
        <v>2169230.0586480373</v>
      </c>
      <c r="L8" s="13" t="s">
        <v>11</v>
      </c>
    </row>
    <row r="9" spans="1:13" x14ac:dyDescent="0.3">
      <c r="A9">
        <f t="shared" si="3"/>
        <v>5</v>
      </c>
      <c r="B9" s="3">
        <f t="shared" si="4"/>
        <v>801962.56504034088</v>
      </c>
      <c r="C9" s="3">
        <f t="shared" ref="C9" si="11">B9*$M$5</f>
        <v>96235.507804840905</v>
      </c>
      <c r="D9" s="3">
        <f t="shared" si="1"/>
        <v>33682.427731694312</v>
      </c>
      <c r="E9" s="3">
        <f t="shared" si="6"/>
        <v>864515.6451134875</v>
      </c>
      <c r="G9">
        <f t="shared" si="7"/>
        <v>5</v>
      </c>
      <c r="H9" s="3">
        <f t="shared" si="8"/>
        <v>2169230.0586480373</v>
      </c>
      <c r="I9" s="3">
        <f t="shared" si="2"/>
        <v>260307.60703776445</v>
      </c>
      <c r="J9" s="3">
        <f t="shared" si="9"/>
        <v>2429537.6656858018</v>
      </c>
    </row>
    <row r="10" spans="1:13" x14ac:dyDescent="0.3">
      <c r="A10">
        <f t="shared" si="3"/>
        <v>6</v>
      </c>
      <c r="B10" s="3">
        <f t="shared" si="4"/>
        <v>864515.6451134875</v>
      </c>
      <c r="C10" s="3">
        <f t="shared" ref="C10" si="12">B10*$M$5</f>
        <v>103741.87741361849</v>
      </c>
      <c r="D10" s="3">
        <f t="shared" si="1"/>
        <v>36309.657094766473</v>
      </c>
      <c r="E10" s="3">
        <f t="shared" si="6"/>
        <v>931947.86543233949</v>
      </c>
      <c r="G10">
        <f t="shared" si="7"/>
        <v>6</v>
      </c>
      <c r="H10" s="3">
        <f t="shared" si="8"/>
        <v>2429537.6656858018</v>
      </c>
      <c r="I10" s="3">
        <f t="shared" si="2"/>
        <v>291544.51988229621</v>
      </c>
      <c r="J10" s="3">
        <f t="shared" si="9"/>
        <v>2721082.185568098</v>
      </c>
      <c r="L10" s="5"/>
    </row>
    <row r="11" spans="1:13" x14ac:dyDescent="0.3">
      <c r="A11">
        <f t="shared" si="3"/>
        <v>7</v>
      </c>
      <c r="B11" s="3">
        <f t="shared" si="4"/>
        <v>931947.86543233949</v>
      </c>
      <c r="C11" s="3">
        <f t="shared" ref="C11" si="13">B11*$M$5</f>
        <v>111833.74385188073</v>
      </c>
      <c r="D11" s="3">
        <f t="shared" si="1"/>
        <v>39141.810348158251</v>
      </c>
      <c r="E11" s="3">
        <f t="shared" si="6"/>
        <v>1004639.798936062</v>
      </c>
      <c r="G11">
        <f t="shared" si="7"/>
        <v>7</v>
      </c>
      <c r="H11" s="3">
        <f t="shared" si="8"/>
        <v>2721082.185568098</v>
      </c>
      <c r="I11" s="3">
        <f t="shared" si="2"/>
        <v>326529.86226817174</v>
      </c>
      <c r="J11" s="3">
        <f t="shared" si="9"/>
        <v>3047612.0478362697</v>
      </c>
    </row>
    <row r="12" spans="1:13" x14ac:dyDescent="0.3">
      <c r="A12">
        <f t="shared" si="3"/>
        <v>8</v>
      </c>
      <c r="B12" s="3">
        <f t="shared" si="4"/>
        <v>1004639.798936062</v>
      </c>
      <c r="C12" s="3">
        <f t="shared" ref="C12" si="14">B12*$M$5</f>
        <v>120556.77587232745</v>
      </c>
      <c r="D12" s="3">
        <f t="shared" si="1"/>
        <v>42194.871555314603</v>
      </c>
      <c r="E12" s="3">
        <f t="shared" si="6"/>
        <v>1083001.7032530748</v>
      </c>
      <c r="G12">
        <f t="shared" si="7"/>
        <v>8</v>
      </c>
      <c r="H12" s="3">
        <f t="shared" si="8"/>
        <v>3047612.0478362697</v>
      </c>
      <c r="I12" s="3">
        <f t="shared" si="2"/>
        <v>365713.44574035233</v>
      </c>
      <c r="J12" s="3">
        <f t="shared" si="9"/>
        <v>3413325.4935766221</v>
      </c>
    </row>
    <row r="13" spans="1:13" x14ac:dyDescent="0.3">
      <c r="A13">
        <f t="shared" si="3"/>
        <v>9</v>
      </c>
      <c r="B13" s="3">
        <f t="shared" si="4"/>
        <v>1083001.7032530748</v>
      </c>
      <c r="C13" s="3">
        <f t="shared" ref="C13" si="15">B13*$M$5</f>
        <v>129960.20439036896</v>
      </c>
      <c r="D13" s="3">
        <f t="shared" si="1"/>
        <v>45486.071536629133</v>
      </c>
      <c r="E13" s="3">
        <f t="shared" si="6"/>
        <v>1167475.8361068144</v>
      </c>
      <c r="G13">
        <f t="shared" si="7"/>
        <v>9</v>
      </c>
      <c r="H13" s="3">
        <f t="shared" si="8"/>
        <v>3413325.4935766221</v>
      </c>
      <c r="I13" s="3">
        <f t="shared" si="2"/>
        <v>409599.05922919465</v>
      </c>
      <c r="J13" s="3">
        <f t="shared" si="9"/>
        <v>3822924.5528058168</v>
      </c>
    </row>
    <row r="14" spans="1:13" ht="15.6" x14ac:dyDescent="0.3">
      <c r="A14">
        <f t="shared" si="3"/>
        <v>10</v>
      </c>
      <c r="B14" s="3">
        <f t="shared" si="4"/>
        <v>1167475.8361068144</v>
      </c>
      <c r="C14" s="3">
        <f t="shared" ref="C14" si="16">B14*$M$5</f>
        <v>140097.10033281773</v>
      </c>
      <c r="D14" s="3">
        <f>C14*$M$6</f>
        <v>49033.985116486205</v>
      </c>
      <c r="E14" s="7">
        <f t="shared" si="6"/>
        <v>1258538.951323146</v>
      </c>
      <c r="G14">
        <f t="shared" si="7"/>
        <v>10</v>
      </c>
      <c r="H14" s="3">
        <f t="shared" si="8"/>
        <v>3822924.5528058168</v>
      </c>
      <c r="I14" s="3">
        <f t="shared" si="2"/>
        <v>458750.94633669802</v>
      </c>
      <c r="J14" s="7">
        <f t="shared" si="9"/>
        <v>4281675.4991425145</v>
      </c>
      <c r="K14" s="4"/>
    </row>
    <row r="16" spans="1:13" ht="18" x14ac:dyDescent="0.35">
      <c r="B16" s="3" t="s">
        <v>9</v>
      </c>
      <c r="C16" s="3"/>
      <c r="D16" s="3"/>
      <c r="E16" s="8">
        <f>J14-E14</f>
        <v>3023136.5478193685</v>
      </c>
      <c r="H16" s="3"/>
      <c r="I16" s="3"/>
      <c r="J16"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
  <sheetViews>
    <sheetView workbookViewId="0">
      <selection activeCell="K15" sqref="K15"/>
    </sheetView>
  </sheetViews>
  <sheetFormatPr defaultRowHeight="14.4" x14ac:dyDescent="0.3"/>
  <cols>
    <col min="2" max="2" width="12.109375" bestFit="1" customWidth="1"/>
    <col min="3" max="3" width="14" bestFit="1" customWidth="1"/>
    <col min="4" max="4" width="13.6640625" bestFit="1" customWidth="1"/>
    <col min="5" max="5" width="13.6640625" customWidth="1"/>
    <col min="6" max="6" width="10.5546875" customWidth="1"/>
    <col min="7" max="7" width="13.88671875" bestFit="1" customWidth="1"/>
    <col min="8" max="8" width="12.109375" bestFit="1" customWidth="1"/>
    <col min="9" max="9" width="14" bestFit="1" customWidth="1"/>
    <col min="10" max="10" width="1.88671875" customWidth="1"/>
    <col min="11" max="11" width="26.88671875" bestFit="1" customWidth="1"/>
    <col min="12" max="12" width="10" bestFit="1" customWidth="1"/>
  </cols>
  <sheetData>
    <row r="1" spans="1:12" x14ac:dyDescent="0.3">
      <c r="A1" t="s">
        <v>15</v>
      </c>
    </row>
    <row r="3" spans="1:12" ht="18" x14ac:dyDescent="0.35">
      <c r="A3" s="9" t="s">
        <v>25</v>
      </c>
      <c r="B3" s="3"/>
      <c r="C3" s="3"/>
      <c r="D3" s="3"/>
      <c r="E3" s="3"/>
      <c r="F3" s="3"/>
      <c r="H3" s="3"/>
      <c r="I3" s="3"/>
    </row>
    <row r="4" spans="1:12" ht="15" thickBot="1" x14ac:dyDescent="0.35">
      <c r="A4" s="1" t="s">
        <v>0</v>
      </c>
      <c r="B4" s="2" t="s">
        <v>1</v>
      </c>
      <c r="C4" s="2" t="s">
        <v>10</v>
      </c>
      <c r="D4" s="2" t="s">
        <v>3</v>
      </c>
      <c r="E4" s="2" t="s">
        <v>16</v>
      </c>
      <c r="F4" s="2"/>
      <c r="G4" s="1" t="s">
        <v>5</v>
      </c>
      <c r="H4" s="2" t="s">
        <v>1</v>
      </c>
      <c r="I4" s="2" t="s">
        <v>16</v>
      </c>
      <c r="J4" s="1"/>
      <c r="K4" s="1"/>
      <c r="L4" s="1"/>
    </row>
    <row r="5" spans="1:12" x14ac:dyDescent="0.3">
      <c r="A5">
        <v>1</v>
      </c>
      <c r="B5" s="3">
        <f>'Invest Poceeds at 12%'!E14</f>
        <v>1258538.951323146</v>
      </c>
      <c r="C5" s="3">
        <f t="shared" ref="C5:C14" si="0">B5*$L$5</f>
        <v>151024.67415877752</v>
      </c>
      <c r="D5" s="3">
        <f t="shared" ref="D5:D14" si="1">C5*$L$6</f>
        <v>52858.635955572128</v>
      </c>
      <c r="E5" s="3">
        <f>C5-D5</f>
        <v>98166.038203205389</v>
      </c>
      <c r="F5" s="3"/>
      <c r="G5">
        <v>1</v>
      </c>
      <c r="H5" s="3">
        <f>'Invest Poceeds at 12%'!J14</f>
        <v>4281675.4991425145</v>
      </c>
      <c r="I5" s="3">
        <f>H5*$L$5</f>
        <v>513801.05989710172</v>
      </c>
      <c r="K5" s="14" t="s">
        <v>13</v>
      </c>
      <c r="L5" s="15">
        <v>0.12</v>
      </c>
    </row>
    <row r="6" spans="1:12" ht="15" thickBot="1" x14ac:dyDescent="0.35">
      <c r="A6">
        <f>1+A5</f>
        <v>2</v>
      </c>
      <c r="B6" s="3">
        <f>B5</f>
        <v>1258538.951323146</v>
      </c>
      <c r="C6" s="3">
        <f t="shared" si="0"/>
        <v>151024.67415877752</v>
      </c>
      <c r="D6" s="3">
        <f t="shared" si="1"/>
        <v>52858.635955572128</v>
      </c>
      <c r="E6" s="3">
        <f t="shared" ref="E6:E29" si="2">C6-D6</f>
        <v>98166.038203205389</v>
      </c>
      <c r="F6" s="3"/>
      <c r="G6">
        <f>1+G5</f>
        <v>2</v>
      </c>
      <c r="H6" s="3">
        <f>H5</f>
        <v>4281675.4991425145</v>
      </c>
      <c r="I6" s="3">
        <f t="shared" ref="I6:I29" si="3">H6*$L$5</f>
        <v>513801.05989710172</v>
      </c>
      <c r="K6" s="16" t="s">
        <v>8</v>
      </c>
      <c r="L6" s="17">
        <v>0.35</v>
      </c>
    </row>
    <row r="7" spans="1:12" ht="15" thickBot="1" x14ac:dyDescent="0.35">
      <c r="A7">
        <f t="shared" ref="A7:A29" si="4">1+A6</f>
        <v>3</v>
      </c>
      <c r="B7" s="3">
        <f t="shared" ref="B7:B29" si="5">B6</f>
        <v>1258538.951323146</v>
      </c>
      <c r="C7" s="3">
        <f t="shared" si="0"/>
        <v>151024.67415877752</v>
      </c>
      <c r="D7" s="3">
        <f t="shared" si="1"/>
        <v>52858.635955572128</v>
      </c>
      <c r="E7" s="3">
        <f t="shared" si="2"/>
        <v>98166.038203205389</v>
      </c>
      <c r="F7" s="3"/>
      <c r="G7">
        <f t="shared" ref="G7:G29" si="6">1+G6</f>
        <v>3</v>
      </c>
      <c r="H7" s="3">
        <f t="shared" ref="H7:H29" si="7">H6</f>
        <v>4281675.4991425145</v>
      </c>
      <c r="I7" s="3">
        <f t="shared" si="3"/>
        <v>513801.05989710172</v>
      </c>
    </row>
    <row r="8" spans="1:12" ht="15" thickBot="1" x14ac:dyDescent="0.35">
      <c r="A8">
        <f t="shared" si="4"/>
        <v>4</v>
      </c>
      <c r="B8" s="3">
        <f t="shared" si="5"/>
        <v>1258538.951323146</v>
      </c>
      <c r="C8" s="3">
        <f t="shared" si="0"/>
        <v>151024.67415877752</v>
      </c>
      <c r="D8" s="3">
        <f t="shared" si="1"/>
        <v>52858.635955572128</v>
      </c>
      <c r="E8" s="3">
        <f t="shared" si="2"/>
        <v>98166.038203205389</v>
      </c>
      <c r="F8" s="3"/>
      <c r="G8">
        <f t="shared" si="6"/>
        <v>4</v>
      </c>
      <c r="H8" s="3">
        <f t="shared" si="7"/>
        <v>4281675.4991425145</v>
      </c>
      <c r="I8" s="3">
        <f t="shared" si="3"/>
        <v>513801.05989710172</v>
      </c>
      <c r="K8" s="13" t="s">
        <v>11</v>
      </c>
    </row>
    <row r="9" spans="1:12" x14ac:dyDescent="0.3">
      <c r="A9">
        <f t="shared" si="4"/>
        <v>5</v>
      </c>
      <c r="B9" s="3">
        <f t="shared" si="5"/>
        <v>1258538.951323146</v>
      </c>
      <c r="C9" s="3">
        <f t="shared" si="0"/>
        <v>151024.67415877752</v>
      </c>
      <c r="D9" s="3">
        <f t="shared" si="1"/>
        <v>52858.635955572128</v>
      </c>
      <c r="E9" s="3">
        <f t="shared" si="2"/>
        <v>98166.038203205389</v>
      </c>
      <c r="F9" s="3"/>
      <c r="G9">
        <f t="shared" si="6"/>
        <v>5</v>
      </c>
      <c r="H9" s="3">
        <f t="shared" si="7"/>
        <v>4281675.4991425145</v>
      </c>
      <c r="I9" s="3">
        <f t="shared" si="3"/>
        <v>513801.05989710172</v>
      </c>
    </row>
    <row r="10" spans="1:12" x14ac:dyDescent="0.3">
      <c r="A10">
        <f t="shared" si="4"/>
        <v>6</v>
      </c>
      <c r="B10" s="3">
        <f t="shared" si="5"/>
        <v>1258538.951323146</v>
      </c>
      <c r="C10" s="3">
        <f t="shared" si="0"/>
        <v>151024.67415877752</v>
      </c>
      <c r="D10" s="3">
        <f t="shared" si="1"/>
        <v>52858.635955572128</v>
      </c>
      <c r="E10" s="3">
        <f t="shared" si="2"/>
        <v>98166.038203205389</v>
      </c>
      <c r="F10" s="3"/>
      <c r="G10">
        <f t="shared" si="6"/>
        <v>6</v>
      </c>
      <c r="H10" s="3">
        <f t="shared" si="7"/>
        <v>4281675.4991425145</v>
      </c>
      <c r="I10" s="3">
        <f t="shared" si="3"/>
        <v>513801.05989710172</v>
      </c>
      <c r="K10" s="5"/>
    </row>
    <row r="11" spans="1:12" x14ac:dyDescent="0.3">
      <c r="A11">
        <f t="shared" si="4"/>
        <v>7</v>
      </c>
      <c r="B11" s="3">
        <f t="shared" si="5"/>
        <v>1258538.951323146</v>
      </c>
      <c r="C11" s="3">
        <f t="shared" si="0"/>
        <v>151024.67415877752</v>
      </c>
      <c r="D11" s="3">
        <f t="shared" si="1"/>
        <v>52858.635955572128</v>
      </c>
      <c r="E11" s="3">
        <f t="shared" si="2"/>
        <v>98166.038203205389</v>
      </c>
      <c r="F11" s="3"/>
      <c r="G11">
        <f t="shared" si="6"/>
        <v>7</v>
      </c>
      <c r="H11" s="3">
        <f t="shared" si="7"/>
        <v>4281675.4991425145</v>
      </c>
      <c r="I11" s="3">
        <f t="shared" si="3"/>
        <v>513801.05989710172</v>
      </c>
    </row>
    <row r="12" spans="1:12" x14ac:dyDescent="0.3">
      <c r="A12">
        <f t="shared" si="4"/>
        <v>8</v>
      </c>
      <c r="B12" s="3">
        <f t="shared" si="5"/>
        <v>1258538.951323146</v>
      </c>
      <c r="C12" s="3">
        <f t="shared" si="0"/>
        <v>151024.67415877752</v>
      </c>
      <c r="D12" s="3">
        <f t="shared" si="1"/>
        <v>52858.635955572128</v>
      </c>
      <c r="E12" s="3">
        <f t="shared" si="2"/>
        <v>98166.038203205389</v>
      </c>
      <c r="F12" s="3"/>
      <c r="G12">
        <f t="shared" si="6"/>
        <v>8</v>
      </c>
      <c r="H12" s="3">
        <f t="shared" si="7"/>
        <v>4281675.4991425145</v>
      </c>
      <c r="I12" s="3">
        <f t="shared" si="3"/>
        <v>513801.05989710172</v>
      </c>
    </row>
    <row r="13" spans="1:12" x14ac:dyDescent="0.3">
      <c r="A13">
        <f t="shared" si="4"/>
        <v>9</v>
      </c>
      <c r="B13" s="3">
        <f t="shared" si="5"/>
        <v>1258538.951323146</v>
      </c>
      <c r="C13" s="3">
        <f t="shared" si="0"/>
        <v>151024.67415877752</v>
      </c>
      <c r="D13" s="3">
        <f t="shared" si="1"/>
        <v>52858.635955572128</v>
      </c>
      <c r="E13" s="3">
        <f t="shared" si="2"/>
        <v>98166.038203205389</v>
      </c>
      <c r="F13" s="3"/>
      <c r="G13">
        <f t="shared" si="6"/>
        <v>9</v>
      </c>
      <c r="H13" s="3">
        <f t="shared" si="7"/>
        <v>4281675.4991425145</v>
      </c>
      <c r="I13" s="3">
        <f t="shared" si="3"/>
        <v>513801.05989710172</v>
      </c>
    </row>
    <row r="14" spans="1:12" ht="15.6" x14ac:dyDescent="0.3">
      <c r="A14">
        <f t="shared" si="4"/>
        <v>10</v>
      </c>
      <c r="B14" s="3">
        <f t="shared" si="5"/>
        <v>1258538.951323146</v>
      </c>
      <c r="C14" s="3">
        <f t="shared" si="0"/>
        <v>151024.67415877752</v>
      </c>
      <c r="D14" s="3">
        <f t="shared" si="1"/>
        <v>52858.635955572128</v>
      </c>
      <c r="E14" s="3">
        <f t="shared" si="2"/>
        <v>98166.038203205389</v>
      </c>
      <c r="F14" s="7"/>
      <c r="G14">
        <f t="shared" si="6"/>
        <v>10</v>
      </c>
      <c r="H14" s="3">
        <f t="shared" si="7"/>
        <v>4281675.4991425145</v>
      </c>
      <c r="I14" s="3">
        <f t="shared" si="3"/>
        <v>513801.05989710172</v>
      </c>
      <c r="J14" s="4"/>
    </row>
    <row r="15" spans="1:12" x14ac:dyDescent="0.3">
      <c r="A15">
        <f t="shared" si="4"/>
        <v>11</v>
      </c>
      <c r="B15" s="3">
        <f t="shared" si="5"/>
        <v>1258538.951323146</v>
      </c>
      <c r="C15" s="3">
        <f t="shared" ref="C15:C29" si="8">B15*$L$5</f>
        <v>151024.67415877752</v>
      </c>
      <c r="D15" s="3">
        <f t="shared" ref="D15:D29" si="9">C15*$L$6</f>
        <v>52858.635955572128</v>
      </c>
      <c r="E15" s="3">
        <f t="shared" si="2"/>
        <v>98166.038203205389</v>
      </c>
      <c r="G15">
        <f t="shared" si="6"/>
        <v>11</v>
      </c>
      <c r="H15" s="3">
        <f t="shared" si="7"/>
        <v>4281675.4991425145</v>
      </c>
      <c r="I15" s="3">
        <f t="shared" si="3"/>
        <v>513801.05989710172</v>
      </c>
      <c r="K15" s="4">
        <f>I5-E5</f>
        <v>415635.02169389633</v>
      </c>
    </row>
    <row r="16" spans="1:12" ht="18" x14ac:dyDescent="0.35">
      <c r="A16">
        <f t="shared" si="4"/>
        <v>12</v>
      </c>
      <c r="B16" s="3">
        <f t="shared" si="5"/>
        <v>1258538.951323146</v>
      </c>
      <c r="C16" s="3">
        <f t="shared" si="8"/>
        <v>151024.67415877752</v>
      </c>
      <c r="D16" s="3">
        <f t="shared" si="9"/>
        <v>52858.635955572128</v>
      </c>
      <c r="E16" s="3">
        <f t="shared" si="2"/>
        <v>98166.038203205389</v>
      </c>
      <c r="F16" s="8"/>
      <c r="G16">
        <f t="shared" si="6"/>
        <v>12</v>
      </c>
      <c r="H16" s="3">
        <f t="shared" si="7"/>
        <v>4281675.4991425145</v>
      </c>
      <c r="I16" s="3">
        <f t="shared" si="3"/>
        <v>513801.05989710172</v>
      </c>
    </row>
    <row r="17" spans="1:9" x14ac:dyDescent="0.3">
      <c r="A17">
        <f t="shared" si="4"/>
        <v>13</v>
      </c>
      <c r="B17" s="3">
        <f t="shared" si="5"/>
        <v>1258538.951323146</v>
      </c>
      <c r="C17" s="3">
        <f t="shared" si="8"/>
        <v>151024.67415877752</v>
      </c>
      <c r="D17" s="3">
        <f t="shared" si="9"/>
        <v>52858.635955572128</v>
      </c>
      <c r="E17" s="3">
        <f t="shared" si="2"/>
        <v>98166.038203205389</v>
      </c>
      <c r="G17">
        <f t="shared" si="6"/>
        <v>13</v>
      </c>
      <c r="H17" s="3">
        <f t="shared" si="7"/>
        <v>4281675.4991425145</v>
      </c>
      <c r="I17" s="3">
        <f t="shared" si="3"/>
        <v>513801.05989710172</v>
      </c>
    </row>
    <row r="18" spans="1:9" x14ac:dyDescent="0.3">
      <c r="A18">
        <f t="shared" si="4"/>
        <v>14</v>
      </c>
      <c r="B18" s="3">
        <f t="shared" si="5"/>
        <v>1258538.951323146</v>
      </c>
      <c r="C18" s="3">
        <f t="shared" si="8"/>
        <v>151024.67415877752</v>
      </c>
      <c r="D18" s="3">
        <f t="shared" si="9"/>
        <v>52858.635955572128</v>
      </c>
      <c r="E18" s="3">
        <f t="shared" si="2"/>
        <v>98166.038203205389</v>
      </c>
      <c r="G18">
        <f t="shared" si="6"/>
        <v>14</v>
      </c>
      <c r="H18" s="3">
        <f t="shared" si="7"/>
        <v>4281675.4991425145</v>
      </c>
      <c r="I18" s="3">
        <f t="shared" si="3"/>
        <v>513801.05989710172</v>
      </c>
    </row>
    <row r="19" spans="1:9" x14ac:dyDescent="0.3">
      <c r="A19">
        <f t="shared" si="4"/>
        <v>15</v>
      </c>
      <c r="B19" s="3">
        <f t="shared" si="5"/>
        <v>1258538.951323146</v>
      </c>
      <c r="C19" s="3">
        <f t="shared" si="8"/>
        <v>151024.67415877752</v>
      </c>
      <c r="D19" s="3">
        <f t="shared" si="9"/>
        <v>52858.635955572128</v>
      </c>
      <c r="E19" s="3">
        <f t="shared" si="2"/>
        <v>98166.038203205389</v>
      </c>
      <c r="G19">
        <f t="shared" si="6"/>
        <v>15</v>
      </c>
      <c r="H19" s="3">
        <f t="shared" si="7"/>
        <v>4281675.4991425145</v>
      </c>
      <c r="I19" s="3">
        <f t="shared" si="3"/>
        <v>513801.05989710172</v>
      </c>
    </row>
    <row r="20" spans="1:9" x14ac:dyDescent="0.3">
      <c r="A20">
        <f t="shared" si="4"/>
        <v>16</v>
      </c>
      <c r="B20" s="3">
        <f t="shared" si="5"/>
        <v>1258538.951323146</v>
      </c>
      <c r="C20" s="3">
        <f t="shared" si="8"/>
        <v>151024.67415877752</v>
      </c>
      <c r="D20" s="3">
        <f t="shared" si="9"/>
        <v>52858.635955572128</v>
      </c>
      <c r="E20" s="3">
        <f t="shared" si="2"/>
        <v>98166.038203205389</v>
      </c>
      <c r="G20">
        <f t="shared" si="6"/>
        <v>16</v>
      </c>
      <c r="H20" s="3">
        <f t="shared" si="7"/>
        <v>4281675.4991425145</v>
      </c>
      <c r="I20" s="3">
        <f t="shared" si="3"/>
        <v>513801.05989710172</v>
      </c>
    </row>
    <row r="21" spans="1:9" x14ac:dyDescent="0.3">
      <c r="A21">
        <f t="shared" si="4"/>
        <v>17</v>
      </c>
      <c r="B21" s="3">
        <f t="shared" si="5"/>
        <v>1258538.951323146</v>
      </c>
      <c r="C21" s="3">
        <f t="shared" si="8"/>
        <v>151024.67415877752</v>
      </c>
      <c r="D21" s="3">
        <f t="shared" si="9"/>
        <v>52858.635955572128</v>
      </c>
      <c r="E21" s="3">
        <f t="shared" si="2"/>
        <v>98166.038203205389</v>
      </c>
      <c r="G21">
        <f t="shared" si="6"/>
        <v>17</v>
      </c>
      <c r="H21" s="3">
        <f t="shared" si="7"/>
        <v>4281675.4991425145</v>
      </c>
      <c r="I21" s="3">
        <f t="shared" si="3"/>
        <v>513801.05989710172</v>
      </c>
    </row>
    <row r="22" spans="1:9" x14ac:dyDescent="0.3">
      <c r="A22">
        <f t="shared" si="4"/>
        <v>18</v>
      </c>
      <c r="B22" s="3">
        <f t="shared" si="5"/>
        <v>1258538.951323146</v>
      </c>
      <c r="C22" s="3">
        <f t="shared" si="8"/>
        <v>151024.67415877752</v>
      </c>
      <c r="D22" s="3">
        <f t="shared" si="9"/>
        <v>52858.635955572128</v>
      </c>
      <c r="E22" s="3">
        <f t="shared" si="2"/>
        <v>98166.038203205389</v>
      </c>
      <c r="G22">
        <f t="shared" si="6"/>
        <v>18</v>
      </c>
      <c r="H22" s="3">
        <f t="shared" si="7"/>
        <v>4281675.4991425145</v>
      </c>
      <c r="I22" s="3">
        <f t="shared" si="3"/>
        <v>513801.05989710172</v>
      </c>
    </row>
    <row r="23" spans="1:9" x14ac:dyDescent="0.3">
      <c r="A23">
        <f t="shared" si="4"/>
        <v>19</v>
      </c>
      <c r="B23" s="3">
        <f t="shared" si="5"/>
        <v>1258538.951323146</v>
      </c>
      <c r="C23" s="3">
        <f t="shared" si="8"/>
        <v>151024.67415877752</v>
      </c>
      <c r="D23" s="3">
        <f t="shared" si="9"/>
        <v>52858.635955572128</v>
      </c>
      <c r="E23" s="3">
        <f t="shared" si="2"/>
        <v>98166.038203205389</v>
      </c>
      <c r="G23">
        <f t="shared" si="6"/>
        <v>19</v>
      </c>
      <c r="H23" s="3">
        <f t="shared" si="7"/>
        <v>4281675.4991425145</v>
      </c>
      <c r="I23" s="3">
        <f t="shared" si="3"/>
        <v>513801.05989710172</v>
      </c>
    </row>
    <row r="24" spans="1:9" x14ac:dyDescent="0.3">
      <c r="A24">
        <f t="shared" si="4"/>
        <v>20</v>
      </c>
      <c r="B24" s="3">
        <f t="shared" si="5"/>
        <v>1258538.951323146</v>
      </c>
      <c r="C24" s="3">
        <f t="shared" si="8"/>
        <v>151024.67415877752</v>
      </c>
      <c r="D24" s="3">
        <f t="shared" si="9"/>
        <v>52858.635955572128</v>
      </c>
      <c r="E24" s="3">
        <f t="shared" si="2"/>
        <v>98166.038203205389</v>
      </c>
      <c r="G24">
        <f t="shared" si="6"/>
        <v>20</v>
      </c>
      <c r="H24" s="3">
        <f t="shared" si="7"/>
        <v>4281675.4991425145</v>
      </c>
      <c r="I24" s="3">
        <f t="shared" si="3"/>
        <v>513801.05989710172</v>
      </c>
    </row>
    <row r="25" spans="1:9" x14ac:dyDescent="0.3">
      <c r="A25">
        <f t="shared" si="4"/>
        <v>21</v>
      </c>
      <c r="B25" s="3">
        <f t="shared" si="5"/>
        <v>1258538.951323146</v>
      </c>
      <c r="C25" s="3">
        <f t="shared" si="8"/>
        <v>151024.67415877752</v>
      </c>
      <c r="D25" s="3">
        <f t="shared" si="9"/>
        <v>52858.635955572128</v>
      </c>
      <c r="E25" s="3">
        <f t="shared" si="2"/>
        <v>98166.038203205389</v>
      </c>
      <c r="G25">
        <f t="shared" si="6"/>
        <v>21</v>
      </c>
      <c r="H25" s="3">
        <f t="shared" si="7"/>
        <v>4281675.4991425145</v>
      </c>
      <c r="I25" s="3">
        <f t="shared" si="3"/>
        <v>513801.05989710172</v>
      </c>
    </row>
    <row r="26" spans="1:9" x14ac:dyDescent="0.3">
      <c r="A26">
        <f t="shared" si="4"/>
        <v>22</v>
      </c>
      <c r="B26" s="3">
        <f t="shared" si="5"/>
        <v>1258538.951323146</v>
      </c>
      <c r="C26" s="3">
        <f t="shared" si="8"/>
        <v>151024.67415877752</v>
      </c>
      <c r="D26" s="3">
        <f t="shared" si="9"/>
        <v>52858.635955572128</v>
      </c>
      <c r="E26" s="3">
        <f t="shared" si="2"/>
        <v>98166.038203205389</v>
      </c>
      <c r="G26">
        <f t="shared" si="6"/>
        <v>22</v>
      </c>
      <c r="H26" s="3">
        <f t="shared" si="7"/>
        <v>4281675.4991425145</v>
      </c>
      <c r="I26" s="3">
        <f t="shared" si="3"/>
        <v>513801.05989710172</v>
      </c>
    </row>
    <row r="27" spans="1:9" x14ac:dyDescent="0.3">
      <c r="A27">
        <f t="shared" si="4"/>
        <v>23</v>
      </c>
      <c r="B27" s="3">
        <f t="shared" si="5"/>
        <v>1258538.951323146</v>
      </c>
      <c r="C27" s="3">
        <f t="shared" si="8"/>
        <v>151024.67415877752</v>
      </c>
      <c r="D27" s="3">
        <f t="shared" si="9"/>
        <v>52858.635955572128</v>
      </c>
      <c r="E27" s="3">
        <f t="shared" si="2"/>
        <v>98166.038203205389</v>
      </c>
      <c r="G27">
        <f t="shared" si="6"/>
        <v>23</v>
      </c>
      <c r="H27" s="3">
        <f t="shared" si="7"/>
        <v>4281675.4991425145</v>
      </c>
      <c r="I27" s="3">
        <f t="shared" si="3"/>
        <v>513801.05989710172</v>
      </c>
    </row>
    <row r="28" spans="1:9" x14ac:dyDescent="0.3">
      <c r="A28">
        <f t="shared" si="4"/>
        <v>24</v>
      </c>
      <c r="B28" s="3">
        <f t="shared" si="5"/>
        <v>1258538.951323146</v>
      </c>
      <c r="C28" s="3">
        <f t="shared" si="8"/>
        <v>151024.67415877752</v>
      </c>
      <c r="D28" s="3">
        <f t="shared" si="9"/>
        <v>52858.635955572128</v>
      </c>
      <c r="E28" s="3">
        <f t="shared" si="2"/>
        <v>98166.038203205389</v>
      </c>
      <c r="G28">
        <f t="shared" si="6"/>
        <v>24</v>
      </c>
      <c r="H28" s="3">
        <f t="shared" si="7"/>
        <v>4281675.4991425145</v>
      </c>
      <c r="I28" s="3">
        <f t="shared" si="3"/>
        <v>513801.05989710172</v>
      </c>
    </row>
    <row r="29" spans="1:9" x14ac:dyDescent="0.3">
      <c r="A29">
        <f t="shared" si="4"/>
        <v>25</v>
      </c>
      <c r="B29" s="3">
        <f t="shared" si="5"/>
        <v>1258538.951323146</v>
      </c>
      <c r="C29" s="3">
        <f t="shared" si="8"/>
        <v>151024.67415877752</v>
      </c>
      <c r="D29" s="3">
        <f t="shared" si="9"/>
        <v>52858.635955572128</v>
      </c>
      <c r="E29" s="3">
        <f t="shared" si="2"/>
        <v>98166.038203205389</v>
      </c>
      <c r="G29">
        <f t="shared" si="6"/>
        <v>25</v>
      </c>
      <c r="H29" s="3">
        <f t="shared" si="7"/>
        <v>4281675.4991425145</v>
      </c>
      <c r="I29" s="3">
        <f t="shared" si="3"/>
        <v>513801.05989710172</v>
      </c>
    </row>
    <row r="30" spans="1:9" x14ac:dyDescent="0.3">
      <c r="A30">
        <v>26</v>
      </c>
      <c r="B30" t="s">
        <v>17</v>
      </c>
      <c r="G30">
        <v>26</v>
      </c>
      <c r="H30" t="s">
        <v>18</v>
      </c>
    </row>
    <row r="33" spans="8:8" x14ac:dyDescent="0.3">
      <c r="H33" s="24"/>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6"/>
  <sheetViews>
    <sheetView workbookViewId="0">
      <selection activeCell="A7" sqref="A7"/>
    </sheetView>
  </sheetViews>
  <sheetFormatPr defaultRowHeight="14.4" x14ac:dyDescent="0.3"/>
  <cols>
    <col min="1" max="1" width="19.88671875" customWidth="1"/>
    <col min="2" max="2" width="13.88671875" bestFit="1" customWidth="1"/>
    <col min="23" max="48" width="11" bestFit="1" customWidth="1"/>
  </cols>
  <sheetData>
    <row r="1" spans="1:63" ht="18.600000000000001" thickBot="1" x14ac:dyDescent="0.4">
      <c r="A1" s="9" t="s">
        <v>23</v>
      </c>
      <c r="B1" s="18" t="s">
        <v>19</v>
      </c>
      <c r="C1" s="19"/>
      <c r="D1" s="20">
        <v>0.08</v>
      </c>
    </row>
    <row r="3" spans="1:63" s="1" customFormat="1" x14ac:dyDescent="0.3">
      <c r="C3" s="1">
        <v>1</v>
      </c>
      <c r="D3" s="1">
        <f>1+C3</f>
        <v>2</v>
      </c>
      <c r="E3" s="1">
        <f t="shared" ref="E3:BK3" si="0">1+D3</f>
        <v>3</v>
      </c>
      <c r="F3" s="1">
        <f t="shared" si="0"/>
        <v>4</v>
      </c>
      <c r="G3" s="1">
        <f t="shared" si="0"/>
        <v>5</v>
      </c>
      <c r="H3" s="1">
        <f t="shared" si="0"/>
        <v>6</v>
      </c>
      <c r="I3" s="1">
        <f t="shared" si="0"/>
        <v>7</v>
      </c>
      <c r="J3" s="1">
        <f t="shared" si="0"/>
        <v>8</v>
      </c>
      <c r="K3" s="1">
        <f t="shared" si="0"/>
        <v>9</v>
      </c>
      <c r="L3" s="1">
        <f t="shared" si="0"/>
        <v>10</v>
      </c>
      <c r="M3" s="1">
        <f t="shared" si="0"/>
        <v>11</v>
      </c>
      <c r="N3" s="1">
        <f t="shared" si="0"/>
        <v>12</v>
      </c>
      <c r="O3" s="1">
        <f t="shared" si="0"/>
        <v>13</v>
      </c>
      <c r="P3" s="1">
        <f t="shared" si="0"/>
        <v>14</v>
      </c>
      <c r="Q3" s="1">
        <f t="shared" si="0"/>
        <v>15</v>
      </c>
      <c r="R3" s="1">
        <f t="shared" si="0"/>
        <v>16</v>
      </c>
      <c r="S3" s="1">
        <f t="shared" si="0"/>
        <v>17</v>
      </c>
      <c r="T3" s="1">
        <f t="shared" si="0"/>
        <v>18</v>
      </c>
      <c r="U3" s="1">
        <f t="shared" si="0"/>
        <v>19</v>
      </c>
      <c r="V3" s="1">
        <f t="shared" si="0"/>
        <v>20</v>
      </c>
      <c r="W3" s="1">
        <f t="shared" si="0"/>
        <v>21</v>
      </c>
      <c r="X3" s="1">
        <f t="shared" si="0"/>
        <v>22</v>
      </c>
      <c r="Y3" s="1">
        <f t="shared" si="0"/>
        <v>23</v>
      </c>
      <c r="Z3" s="1">
        <f t="shared" si="0"/>
        <v>24</v>
      </c>
      <c r="AA3" s="1">
        <f t="shared" si="0"/>
        <v>25</v>
      </c>
      <c r="AB3" s="1">
        <f t="shared" si="0"/>
        <v>26</v>
      </c>
      <c r="AC3" s="1">
        <f t="shared" si="0"/>
        <v>27</v>
      </c>
      <c r="AD3" s="1">
        <f t="shared" si="0"/>
        <v>28</v>
      </c>
      <c r="AE3" s="1">
        <f t="shared" si="0"/>
        <v>29</v>
      </c>
      <c r="AF3" s="1">
        <f t="shared" si="0"/>
        <v>30</v>
      </c>
      <c r="AG3" s="1">
        <f t="shared" si="0"/>
        <v>31</v>
      </c>
      <c r="AH3" s="1">
        <f t="shared" si="0"/>
        <v>32</v>
      </c>
      <c r="AI3" s="1">
        <f t="shared" si="0"/>
        <v>33</v>
      </c>
      <c r="AJ3" s="1">
        <f t="shared" si="0"/>
        <v>34</v>
      </c>
      <c r="AK3" s="1">
        <f t="shared" si="0"/>
        <v>35</v>
      </c>
      <c r="AL3" s="1">
        <f t="shared" si="0"/>
        <v>36</v>
      </c>
      <c r="AM3" s="1">
        <f t="shared" si="0"/>
        <v>37</v>
      </c>
      <c r="AN3" s="1">
        <f t="shared" si="0"/>
        <v>38</v>
      </c>
      <c r="AO3" s="1">
        <f t="shared" si="0"/>
        <v>39</v>
      </c>
      <c r="AP3" s="1">
        <f t="shared" si="0"/>
        <v>40</v>
      </c>
      <c r="AQ3" s="1">
        <f t="shared" si="0"/>
        <v>41</v>
      </c>
      <c r="AR3" s="1">
        <f t="shared" si="0"/>
        <v>42</v>
      </c>
      <c r="AS3" s="1">
        <f t="shared" si="0"/>
        <v>43</v>
      </c>
      <c r="AT3" s="1">
        <f t="shared" si="0"/>
        <v>44</v>
      </c>
      <c r="AU3" s="1">
        <f t="shared" si="0"/>
        <v>45</v>
      </c>
      <c r="AV3" s="1">
        <f t="shared" si="0"/>
        <v>46</v>
      </c>
      <c r="AW3" s="1">
        <f t="shared" si="0"/>
        <v>47</v>
      </c>
      <c r="AX3" s="1">
        <f t="shared" si="0"/>
        <v>48</v>
      </c>
      <c r="AY3" s="1">
        <f t="shared" si="0"/>
        <v>49</v>
      </c>
      <c r="AZ3" s="1">
        <f t="shared" si="0"/>
        <v>50</v>
      </c>
      <c r="BA3" s="1">
        <f t="shared" si="0"/>
        <v>51</v>
      </c>
      <c r="BB3" s="1">
        <f t="shared" si="0"/>
        <v>52</v>
      </c>
      <c r="BC3" s="1">
        <f t="shared" si="0"/>
        <v>53</v>
      </c>
      <c r="BD3" s="1">
        <f t="shared" si="0"/>
        <v>54</v>
      </c>
      <c r="BE3" s="1">
        <f t="shared" si="0"/>
        <v>55</v>
      </c>
      <c r="BF3" s="1">
        <f t="shared" si="0"/>
        <v>56</v>
      </c>
      <c r="BG3" s="1">
        <f t="shared" si="0"/>
        <v>57</v>
      </c>
      <c r="BH3" s="1">
        <f t="shared" si="0"/>
        <v>58</v>
      </c>
      <c r="BI3" s="1">
        <f t="shared" si="0"/>
        <v>59</v>
      </c>
      <c r="BJ3" s="1">
        <f t="shared" si="0"/>
        <v>60</v>
      </c>
      <c r="BK3" s="1">
        <f t="shared" si="0"/>
        <v>61</v>
      </c>
    </row>
    <row r="4" spans="1:63" s="22" customFormat="1" ht="15.6" x14ac:dyDescent="0.3">
      <c r="A4" s="21" t="s">
        <v>20</v>
      </c>
      <c r="B4" s="23">
        <f>NPV(D1,C4:AV4)</f>
        <v>1061172.7086507946</v>
      </c>
      <c r="W4" s="22">
        <f>'Distribute Profit for 25 years'!E5</f>
        <v>98166.038203205389</v>
      </c>
      <c r="X4" s="22">
        <f>W4</f>
        <v>98166.038203205389</v>
      </c>
      <c r="Y4" s="22">
        <f t="shared" ref="Y4:AV4" si="1">X4</f>
        <v>98166.038203205389</v>
      </c>
      <c r="Z4" s="22">
        <f t="shared" si="1"/>
        <v>98166.038203205389</v>
      </c>
      <c r="AA4" s="22">
        <f t="shared" si="1"/>
        <v>98166.038203205389</v>
      </c>
      <c r="AB4" s="22">
        <f t="shared" si="1"/>
        <v>98166.038203205389</v>
      </c>
      <c r="AC4" s="22">
        <f t="shared" si="1"/>
        <v>98166.038203205389</v>
      </c>
      <c r="AD4" s="22">
        <f t="shared" si="1"/>
        <v>98166.038203205389</v>
      </c>
      <c r="AE4" s="22">
        <f t="shared" si="1"/>
        <v>98166.038203205389</v>
      </c>
      <c r="AF4" s="22">
        <f t="shared" si="1"/>
        <v>98166.038203205389</v>
      </c>
      <c r="AG4" s="22">
        <f t="shared" si="1"/>
        <v>98166.038203205389</v>
      </c>
      <c r="AH4" s="22">
        <f t="shared" si="1"/>
        <v>98166.038203205389</v>
      </c>
      <c r="AI4" s="22">
        <f t="shared" si="1"/>
        <v>98166.038203205389</v>
      </c>
      <c r="AJ4" s="22">
        <f t="shared" si="1"/>
        <v>98166.038203205389</v>
      </c>
      <c r="AK4" s="22">
        <f t="shared" si="1"/>
        <v>98166.038203205389</v>
      </c>
      <c r="AL4" s="22">
        <f t="shared" si="1"/>
        <v>98166.038203205389</v>
      </c>
      <c r="AM4" s="22">
        <f t="shared" si="1"/>
        <v>98166.038203205389</v>
      </c>
      <c r="AN4" s="22">
        <f t="shared" si="1"/>
        <v>98166.038203205389</v>
      </c>
      <c r="AO4" s="22">
        <f t="shared" si="1"/>
        <v>98166.038203205389</v>
      </c>
      <c r="AP4" s="22">
        <f t="shared" si="1"/>
        <v>98166.038203205389</v>
      </c>
      <c r="AQ4" s="22">
        <f t="shared" si="1"/>
        <v>98166.038203205389</v>
      </c>
      <c r="AR4" s="22">
        <f t="shared" si="1"/>
        <v>98166.038203205389</v>
      </c>
      <c r="AS4" s="22">
        <f t="shared" si="1"/>
        <v>98166.038203205389</v>
      </c>
      <c r="AT4" s="22">
        <f t="shared" si="1"/>
        <v>98166.038203205389</v>
      </c>
      <c r="AU4" s="22">
        <f t="shared" si="1"/>
        <v>98166.038203205389</v>
      </c>
      <c r="AV4" s="22">
        <f t="shared" si="1"/>
        <v>98166.038203205389</v>
      </c>
    </row>
    <row r="5" spans="1:63" s="22" customFormat="1" ht="15.6" x14ac:dyDescent="0.3">
      <c r="A5" s="21" t="s">
        <v>21</v>
      </c>
      <c r="B5" s="23">
        <f>NPV(D1,C5:AV5)</f>
        <v>5554178.1294057909</v>
      </c>
      <c r="W5" s="22">
        <f>'Distribute Profit for 25 years'!I5</f>
        <v>513801.05989710172</v>
      </c>
      <c r="X5" s="22">
        <f>W5</f>
        <v>513801.05989710172</v>
      </c>
      <c r="Y5" s="22">
        <f t="shared" ref="Y5:AV5" si="2">X5</f>
        <v>513801.05989710172</v>
      </c>
      <c r="Z5" s="22">
        <f t="shared" si="2"/>
        <v>513801.05989710172</v>
      </c>
      <c r="AA5" s="22">
        <f t="shared" si="2"/>
        <v>513801.05989710172</v>
      </c>
      <c r="AB5" s="22">
        <f t="shared" si="2"/>
        <v>513801.05989710172</v>
      </c>
      <c r="AC5" s="22">
        <f t="shared" si="2"/>
        <v>513801.05989710172</v>
      </c>
      <c r="AD5" s="22">
        <f t="shared" si="2"/>
        <v>513801.05989710172</v>
      </c>
      <c r="AE5" s="22">
        <f t="shared" si="2"/>
        <v>513801.05989710172</v>
      </c>
      <c r="AF5" s="22">
        <f t="shared" si="2"/>
        <v>513801.05989710172</v>
      </c>
      <c r="AG5" s="22">
        <f t="shared" si="2"/>
        <v>513801.05989710172</v>
      </c>
      <c r="AH5" s="22">
        <f t="shared" si="2"/>
        <v>513801.05989710172</v>
      </c>
      <c r="AI5" s="22">
        <f t="shared" si="2"/>
        <v>513801.05989710172</v>
      </c>
      <c r="AJ5" s="22">
        <f t="shared" si="2"/>
        <v>513801.05989710172</v>
      </c>
      <c r="AK5" s="22">
        <f t="shared" si="2"/>
        <v>513801.05989710172</v>
      </c>
      <c r="AL5" s="22">
        <f t="shared" si="2"/>
        <v>513801.05989710172</v>
      </c>
      <c r="AM5" s="22">
        <f t="shared" si="2"/>
        <v>513801.05989710172</v>
      </c>
      <c r="AN5" s="22">
        <f t="shared" si="2"/>
        <v>513801.05989710172</v>
      </c>
      <c r="AO5" s="22">
        <f t="shared" si="2"/>
        <v>513801.05989710172</v>
      </c>
      <c r="AP5" s="22">
        <f t="shared" si="2"/>
        <v>513801.05989710172</v>
      </c>
      <c r="AQ5" s="22">
        <f t="shared" si="2"/>
        <v>513801.05989710172</v>
      </c>
      <c r="AR5" s="22">
        <f t="shared" si="2"/>
        <v>513801.05989710172</v>
      </c>
      <c r="AS5" s="22">
        <f t="shared" si="2"/>
        <v>513801.05989710172</v>
      </c>
      <c r="AT5" s="22">
        <f t="shared" si="2"/>
        <v>513801.05989710172</v>
      </c>
      <c r="AU5" s="22">
        <f t="shared" si="2"/>
        <v>513801.05989710172</v>
      </c>
      <c r="AV5" s="22">
        <f t="shared" si="2"/>
        <v>513801.05989710172</v>
      </c>
    </row>
    <row r="6" spans="1:63" s="22" customFormat="1" ht="15.6" x14ac:dyDescent="0.3">
      <c r="A6" s="21" t="s">
        <v>22</v>
      </c>
      <c r="B6" s="23">
        <f>B5-B4</f>
        <v>4493005.4207549961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 Rehab per year 10x</vt:lpstr>
      <vt:lpstr>Invest Poceeds at 12%</vt:lpstr>
      <vt:lpstr>Distribute Profit for 25 years</vt:lpstr>
      <vt:lpstr>NPV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Carolina Hyre</cp:lastModifiedBy>
  <dcterms:created xsi:type="dcterms:W3CDTF">2017-04-15T12:43:50Z</dcterms:created>
  <dcterms:modified xsi:type="dcterms:W3CDTF">2019-03-25T15:16:48Z</dcterms:modified>
</cp:coreProperties>
</file>